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<sst xmlns="http://schemas.openxmlformats.org/spreadsheetml/2006/main" count="119" uniqueCount="87">
  <si>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Scorer</t>
  </si>
  <si>
    <t>Locality</t>
  </si>
  <si>
    <t>Latitude</t>
  </si>
  <si>
    <t>Longitude</t>
  </si>
  <si>
    <t>Altitude</t>
  </si>
  <si>
    <t>Date Collected</t>
  </si>
  <si>
    <t>Completeness</t>
  </si>
  <si>
    <t>Notes</t>
  </si>
  <si>
    <t>26°54'46.1" N</t>
  </si>
  <si>
    <t>80°59'27.4" E</t>
  </si>
  <si>
    <t>128 m</t>
  </si>
  <si>
    <t>Lamina</t>
  </si>
  <si>
    <t>Dissection</t>
  </si>
  <si>
    <t>Unlobed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</si>
  <si>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</si>
  <si>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</si>
  <si>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</si>
  <si>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</si>
  <si>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</si>
  <si>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</si>
  <si>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</si>
  <si>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</si>
  <si>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</si>
  <si>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</si>
  <si>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</si>
  <si>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</si>
  <si>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</si>
  <si>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</si>
  <si>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</si>
  <si>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</si>
  <si>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</si>
  <si>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</si>
  <si>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</si>
  <si>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</si>
  <si>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</si>
  <si>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</si>
  <si>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</si>
  <si>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</si>
  <si>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</si>
  <si>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</si>
  <si>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</si>
  <si>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</si>
  <si>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</si>
  <si>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</si>
  <si>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</si>
  <si>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</si>
  <si>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Lobing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</si>
  <si>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</si>
  <si>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</si>
  <si>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</si>
  <si>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</si>
  <si>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</si>
  <si>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</si>
  <si>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</si>
  <si>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</si>
  <si>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</si>
  <si>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</si>
  <si>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F</t>
  </si>
  <si>
    <t>M</t>
  </si>
  <si>
    <t>Percentage Score</t>
  </si>
  <si>
    <t>P</t>
  </si>
  <si>
    <t>C</t>
  </si>
  <si>
    <t>OTU2 Fernandoa adenophilum</t>
  </si>
  <si>
    <t>OTU3 Ruellia tuberosa</t>
  </si>
  <si>
    <t>OTU4 Hemidesmus indicus</t>
  </si>
  <si>
    <t>OTU5 Mittragyna parvifolia</t>
  </si>
  <si>
    <t>OTU6 Xeromphis spinosa</t>
  </si>
  <si>
    <t>OTU7 Zizyphus oenoclea</t>
  </si>
  <si>
    <t>OTU8 Capparis horida Liana</t>
  </si>
  <si>
    <t>OTU9 Scheleichera oleosa</t>
  </si>
  <si>
    <t>OTU10 Desmodium giganticum</t>
  </si>
  <si>
    <t>OTU11 Pterocarpus marsupium</t>
  </si>
  <si>
    <t>OTU12 Pongamia pinnata</t>
  </si>
  <si>
    <t>OTU13 Butea monosperma</t>
  </si>
  <si>
    <t xml:space="preserve">OTU14 Diospros montana </t>
  </si>
  <si>
    <t>OTU15 Cassia fistula</t>
  </si>
  <si>
    <t>OTU17 Carrisa opeca</t>
  </si>
  <si>
    <t>OTU18 Azadirecta indica</t>
  </si>
  <si>
    <t>OTU20 Streblus asper</t>
  </si>
  <si>
    <t>OTU21 Clerodendrum viscosum</t>
  </si>
  <si>
    <t>OTU22 Holoptelia integrifolia</t>
  </si>
  <si>
    <t>OTU1 Gardenia latifolia</t>
  </si>
  <si>
    <t>15-5-10</t>
  </si>
  <si>
    <t>OTU16 Bauhinia purpurea</t>
  </si>
  <si>
    <t>OTU19 Flacourtia indica</t>
  </si>
  <si>
    <t>RCM/GS</t>
  </si>
  <si>
    <t>Kukrail Forest, Uttar Pradesh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</si>
</sst>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 &quot;#,##0;\-&quot;£ &quot;#,##0"/>
    <numFmt numFmtId="179" formatCode="&quot;£ &quot;#,##0;[Red]\-&quot;£ &quot;#,##0"/>
    <numFmt numFmtId="180" formatCode="&quot;£ &quot;#,##0.00;\-&quot;£ &quot;#,##0.00"/>
    <numFmt numFmtId="181" formatCode="&quot;£ &quot;#,##0.00;[Red]\-&quot;£ &quot;#,##0.00"/>
    <numFmt numFmtId="182" formatCode="_-&quot;£ &quot;* #,##0_-;\-&quot;£ &quot;* #,##0_-;_-&quot;£ &quot;* &quot;-&quot;_-;_-@_-"/>
    <numFmt numFmtId="183" formatCode="_-&quot;£ &quot;* #,##0.00_-;\-&quot;£ &quot;* #,##0.00_-;_-&quot;£ &quot;* &quot;-&quot;??_-;_-@_-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DD2D32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200" ySplit="800" topLeftCell="A1" activePane="bottomLeft" state="split"/>
      <selection pane="topLeft" activeCell="AQ3" sqref="AQ3:AQ53"/>
      <selection pane="topRight" activeCell="CA2" sqref="CA2"/>
      <selection pane="bottomLeft" activeCell="B27" sqref="B27"/>
      <selection pane="bottomRight" activeCell="AB23" sqref="AB2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0</v>
      </c>
      <c r="B1" s="26" t="s">
        <v>1</v>
      </c>
      <c r="C1" s="26"/>
      <c r="D1" s="20" t="s">
        <v>2</v>
      </c>
      <c r="E1" s="21" t="s">
        <v>3</v>
      </c>
      <c r="F1" s="20" t="s">
        <v>4</v>
      </c>
      <c r="G1" s="23" t="s">
        <v>5</v>
      </c>
      <c r="H1" s="23" t="s">
        <v>6</v>
      </c>
      <c r="I1" s="16" t="s">
        <v>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85</v>
      </c>
      <c r="B3" s="49" t="s">
        <v>86</v>
      </c>
      <c r="C3" s="49"/>
      <c r="D3" s="50" t="s">
        <v>8</v>
      </c>
      <c r="E3" s="51" t="s">
        <v>9</v>
      </c>
      <c r="F3" s="50" t="s">
        <v>10</v>
      </c>
      <c r="G3" s="52" t="s">
        <v>82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11</v>
      </c>
      <c r="D5" s="46" t="s">
        <v>12</v>
      </c>
    </row>
    <row r="6" spans="3:82" ht="15" customHeight="1">
      <c r="C6" s="44" t="s">
        <v>13</v>
      </c>
      <c r="D6" s="43" t="s">
        <v>14</v>
      </c>
      <c r="E6" s="37" t="s">
        <v>15</v>
      </c>
      <c r="F6" s="37" t="s">
        <v>16</v>
      </c>
      <c r="G6" s="37" t="s">
        <v>17</v>
      </c>
      <c r="H6" s="37" t="s">
        <v>18</v>
      </c>
      <c r="I6" s="37" t="s">
        <v>19</v>
      </c>
      <c r="J6" s="37" t="s">
        <v>20</v>
      </c>
      <c r="K6" s="38" t="s">
        <v>21</v>
      </c>
      <c r="L6" s="38" t="s">
        <v>22</v>
      </c>
      <c r="M6" s="38" t="s">
        <v>23</v>
      </c>
      <c r="N6" s="38" t="s">
        <v>24</v>
      </c>
      <c r="O6" s="38" t="s">
        <v>25</v>
      </c>
      <c r="P6" s="38" t="s">
        <v>26</v>
      </c>
      <c r="Q6" s="38" t="s">
        <v>27</v>
      </c>
      <c r="R6" s="38" t="s">
        <v>28</v>
      </c>
      <c r="S6" s="38" t="s">
        <v>29</v>
      </c>
      <c r="T6" s="39" t="s">
        <v>30</v>
      </c>
      <c r="U6" s="39" t="s">
        <v>31</v>
      </c>
      <c r="V6" s="39" t="s">
        <v>32</v>
      </c>
      <c r="W6" s="39" t="s">
        <v>33</v>
      </c>
      <c r="X6" s="40" t="s">
        <v>34</v>
      </c>
      <c r="Y6" s="40" t="s">
        <v>35</v>
      </c>
      <c r="Z6" s="40" t="s">
        <v>36</v>
      </c>
      <c r="AA6" s="41" t="s">
        <v>37</v>
      </c>
      <c r="AB6" s="41" t="s">
        <v>38</v>
      </c>
      <c r="AC6" s="41" t="s">
        <v>39</v>
      </c>
      <c r="AD6" s="41" t="s">
        <v>40</v>
      </c>
      <c r="AE6" s="41" t="s">
        <v>41</v>
      </c>
      <c r="AF6" s="42" t="s">
        <v>42</v>
      </c>
      <c r="AG6" s="42" t="s">
        <v>43</v>
      </c>
      <c r="AH6" s="42" t="s">
        <v>44</v>
      </c>
      <c r="AI6" s="6"/>
      <c r="AJ6" s="6"/>
      <c r="AK6" s="6"/>
      <c r="AL6" s="6"/>
      <c r="AM6" s="6"/>
      <c r="AN6" s="6"/>
      <c r="AQ6" t="s">
        <v>45</v>
      </c>
      <c r="AR6" s="7" t="s">
        <v>14</v>
      </c>
      <c r="AS6" s="1" t="s">
        <v>15</v>
      </c>
      <c r="AT6" s="1" t="s">
        <v>16</v>
      </c>
      <c r="AU6" s="1" t="s">
        <v>17</v>
      </c>
      <c r="AV6" s="1" t="s">
        <v>18</v>
      </c>
      <c r="AW6" s="1" t="s">
        <v>19</v>
      </c>
      <c r="AX6" s="1" t="s">
        <v>20</v>
      </c>
      <c r="AY6" s="2" t="s">
        <v>21</v>
      </c>
      <c r="AZ6" s="2" t="s">
        <v>22</v>
      </c>
      <c r="BA6" s="2" t="s">
        <v>23</v>
      </c>
      <c r="BB6" s="2" t="s">
        <v>24</v>
      </c>
      <c r="BC6" s="2" t="s">
        <v>25</v>
      </c>
      <c r="BD6" s="2" t="s">
        <v>26</v>
      </c>
      <c r="BE6" s="2" t="s">
        <v>27</v>
      </c>
      <c r="BF6" s="2" t="s">
        <v>28</v>
      </c>
      <c r="BG6" s="2" t="s">
        <v>29</v>
      </c>
      <c r="BH6" s="3" t="s">
        <v>30</v>
      </c>
      <c r="BI6" s="3" t="s">
        <v>31</v>
      </c>
      <c r="BJ6" s="3" t="s">
        <v>32</v>
      </c>
      <c r="BK6" s="3" t="s">
        <v>33</v>
      </c>
      <c r="BL6" s="4" t="s">
        <v>34</v>
      </c>
      <c r="BM6" s="4" t="s">
        <v>35</v>
      </c>
      <c r="BN6" s="4" t="s">
        <v>36</v>
      </c>
      <c r="BO6" s="5" t="s">
        <v>37</v>
      </c>
      <c r="BP6" s="5" t="s">
        <v>38</v>
      </c>
      <c r="BQ6" s="5" t="s">
        <v>39</v>
      </c>
      <c r="BR6" s="5" t="s">
        <v>40</v>
      </c>
      <c r="BS6" s="5" t="s">
        <v>41</v>
      </c>
      <c r="BT6" s="6" t="s">
        <v>42</v>
      </c>
      <c r="BU6" s="6" t="s">
        <v>43</v>
      </c>
      <c r="BV6" s="6" t="s">
        <v>44</v>
      </c>
      <c r="BX6" s="53" t="s">
        <v>46</v>
      </c>
      <c r="BY6" s="10" t="s">
        <v>47</v>
      </c>
      <c r="BZ6" s="15" t="s">
        <v>48</v>
      </c>
      <c r="CA6" s="11" t="s">
        <v>49</v>
      </c>
      <c r="CB6" s="12" t="s">
        <v>50</v>
      </c>
      <c r="CC6" s="13" t="s">
        <v>51</v>
      </c>
      <c r="CD6" s="14" t="s">
        <v>52</v>
      </c>
    </row>
    <row r="7" spans="1:82" ht="12">
      <c r="A7" s="7">
        <v>1</v>
      </c>
      <c r="B7" s="55" t="s">
        <v>81</v>
      </c>
      <c r="C7">
        <v>1</v>
      </c>
      <c r="D7" s="58"/>
      <c r="E7">
        <v>1</v>
      </c>
      <c r="J7" s="58"/>
      <c r="R7">
        <v>0.5</v>
      </c>
      <c r="S7" s="58">
        <v>0.5</v>
      </c>
      <c r="W7" s="58">
        <v>1</v>
      </c>
      <c r="Z7" s="58">
        <v>1</v>
      </c>
      <c r="AB7">
        <v>1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62</v>
      </c>
      <c r="C8">
        <v>1</v>
      </c>
      <c r="D8" s="55"/>
      <c r="E8">
        <v>1</v>
      </c>
      <c r="J8" s="55"/>
      <c r="O8">
        <v>0.2</v>
      </c>
      <c r="P8">
        <v>0.2</v>
      </c>
      <c r="Q8">
        <v>0.2</v>
      </c>
      <c r="R8">
        <v>0.2</v>
      </c>
      <c r="S8" s="55">
        <v>0.2</v>
      </c>
      <c r="W8" s="55">
        <v>1</v>
      </c>
      <c r="Y8">
        <v>0.5</v>
      </c>
      <c r="Z8" s="55">
        <v>0.5</v>
      </c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63</v>
      </c>
      <c r="C9">
        <v>1</v>
      </c>
      <c r="D9" s="55"/>
      <c r="E9">
        <v>1</v>
      </c>
      <c r="J9" s="55"/>
      <c r="O9">
        <v>0.25</v>
      </c>
      <c r="P9">
        <v>0.25</v>
      </c>
      <c r="Q9">
        <v>0.25</v>
      </c>
      <c r="R9">
        <v>0.25</v>
      </c>
      <c r="S9" s="55"/>
      <c r="V9">
        <v>0.5</v>
      </c>
      <c r="W9" s="55">
        <v>0.5</v>
      </c>
      <c r="Z9" s="55">
        <v>1</v>
      </c>
      <c r="AC9">
        <v>0.5</v>
      </c>
      <c r="AD9">
        <v>0.5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64</v>
      </c>
      <c r="C10">
        <v>1</v>
      </c>
      <c r="D10" s="55"/>
      <c r="E10">
        <v>1</v>
      </c>
      <c r="J10" s="55"/>
      <c r="O10">
        <v>0.5</v>
      </c>
      <c r="P10">
        <v>0.5</v>
      </c>
      <c r="S10" s="55"/>
      <c r="V10">
        <v>0.5</v>
      </c>
      <c r="W10" s="55">
        <v>0.5</v>
      </c>
      <c r="X10" s="66">
        <v>0.33</v>
      </c>
      <c r="Y10" s="66">
        <v>0.33</v>
      </c>
      <c r="Z10" s="55">
        <v>0.33</v>
      </c>
      <c r="AB10">
        <v>0.33</v>
      </c>
      <c r="AC10">
        <v>0.33</v>
      </c>
      <c r="AD10">
        <v>0.33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1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65</v>
      </c>
      <c r="C11">
        <v>1</v>
      </c>
      <c r="D11" s="55"/>
      <c r="E11">
        <v>1</v>
      </c>
      <c r="J11" s="55"/>
      <c r="N11">
        <v>0.2</v>
      </c>
      <c r="O11">
        <v>0.2</v>
      </c>
      <c r="P11">
        <v>0.2</v>
      </c>
      <c r="Q11">
        <v>0.2</v>
      </c>
      <c r="R11">
        <v>0.2</v>
      </c>
      <c r="S11" s="55"/>
      <c r="U11">
        <v>0.5</v>
      </c>
      <c r="W11" s="55">
        <v>0.5</v>
      </c>
      <c r="Y11">
        <v>0.5</v>
      </c>
      <c r="Z11" s="55">
        <v>0.5</v>
      </c>
      <c r="AB11">
        <v>0.5</v>
      </c>
      <c r="AC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66</v>
      </c>
      <c r="C12">
        <v>1</v>
      </c>
      <c r="D12" s="55"/>
      <c r="E12">
        <v>1</v>
      </c>
      <c r="J12" s="55"/>
      <c r="M12">
        <v>0.33</v>
      </c>
      <c r="N12">
        <v>0.33</v>
      </c>
      <c r="O12">
        <v>0.33</v>
      </c>
      <c r="S12" s="55"/>
      <c r="U12">
        <v>0.5</v>
      </c>
      <c r="V12">
        <v>0.5</v>
      </c>
      <c r="W12" s="55"/>
      <c r="Z12" s="55">
        <v>1</v>
      </c>
      <c r="AB12">
        <v>0.5</v>
      </c>
      <c r="AC12">
        <v>0.5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67</v>
      </c>
      <c r="C13">
        <v>1</v>
      </c>
      <c r="D13" s="55"/>
      <c r="E13">
        <v>1</v>
      </c>
      <c r="J13" s="55"/>
      <c r="O13">
        <v>0.5</v>
      </c>
      <c r="P13">
        <v>0.5</v>
      </c>
      <c r="S13" s="55"/>
      <c r="V13">
        <v>0.5</v>
      </c>
      <c r="W13" s="55">
        <v>0.5</v>
      </c>
      <c r="Y13">
        <v>0.5</v>
      </c>
      <c r="Z13" s="55">
        <v>0.5</v>
      </c>
      <c r="AB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aca="true" t="shared" si="43" ref="A14:A72">IF(B14&gt;0,A13+1,)</f>
        <v>8</v>
      </c>
      <c r="B14" s="55" t="s">
        <v>68</v>
      </c>
      <c r="C14">
        <v>1</v>
      </c>
      <c r="D14" s="55"/>
      <c r="E14">
        <v>1</v>
      </c>
      <c r="J14" s="55"/>
      <c r="O14">
        <v>0.33</v>
      </c>
      <c r="P14">
        <v>0.33</v>
      </c>
      <c r="Q14">
        <v>0.33</v>
      </c>
      <c r="S14" s="55"/>
      <c r="V14">
        <v>1</v>
      </c>
      <c r="W14" s="55"/>
      <c r="Y14">
        <v>1</v>
      </c>
      <c r="Z14" s="55"/>
      <c r="AB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F15">
        <v>0.5</v>
      </c>
      <c r="G15">
        <v>0.5</v>
      </c>
      <c r="I15">
        <v>1</v>
      </c>
      <c r="J15" s="55">
        <v>0.5</v>
      </c>
      <c r="O15">
        <v>0.2</v>
      </c>
      <c r="P15">
        <v>0.2</v>
      </c>
      <c r="Q15">
        <v>0.2</v>
      </c>
      <c r="R15">
        <v>0.2</v>
      </c>
      <c r="S15" s="55">
        <v>0.2</v>
      </c>
      <c r="V15">
        <v>1</v>
      </c>
      <c r="W15" s="55"/>
      <c r="Y15">
        <v>0.5</v>
      </c>
      <c r="Z15" s="55">
        <v>0.5</v>
      </c>
      <c r="AC15">
        <v>0.5</v>
      </c>
      <c r="AD15">
        <v>0.5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E16">
        <v>1</v>
      </c>
      <c r="J16" s="55"/>
      <c r="O16">
        <v>0.25</v>
      </c>
      <c r="P16">
        <v>0.25</v>
      </c>
      <c r="Q16">
        <v>0.25</v>
      </c>
      <c r="R16">
        <v>0.25</v>
      </c>
      <c r="S16" s="55"/>
      <c r="U16">
        <v>0.5</v>
      </c>
      <c r="V16">
        <v>0.5</v>
      </c>
      <c r="W16" s="55"/>
      <c r="Y16">
        <v>1</v>
      </c>
      <c r="Z16" s="55"/>
      <c r="AB16">
        <v>1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C17">
        <v>1</v>
      </c>
      <c r="D17" s="55"/>
      <c r="E17">
        <v>1</v>
      </c>
      <c r="J17" s="55"/>
      <c r="O17">
        <v>0.25</v>
      </c>
      <c r="P17">
        <v>0.25</v>
      </c>
      <c r="Q17">
        <v>0.25</v>
      </c>
      <c r="R17">
        <v>0.25</v>
      </c>
      <c r="S17" s="55"/>
      <c r="T17" s="66">
        <v>1</v>
      </c>
      <c r="U17" s="66">
        <v>0.33</v>
      </c>
      <c r="V17" s="66">
        <v>0.33</v>
      </c>
      <c r="W17" s="55">
        <v>0.33</v>
      </c>
      <c r="Y17">
        <v>0.5</v>
      </c>
      <c r="Z17" s="55">
        <v>0.5</v>
      </c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E18">
        <v>1</v>
      </c>
      <c r="J18" s="55"/>
      <c r="Q18">
        <v>0.33</v>
      </c>
      <c r="R18">
        <v>0.33</v>
      </c>
      <c r="S18" s="55">
        <v>0.33</v>
      </c>
      <c r="W18" s="55">
        <v>1</v>
      </c>
      <c r="Y18">
        <v>0.5</v>
      </c>
      <c r="Z18" s="55">
        <v>0.5</v>
      </c>
      <c r="AB18">
        <v>1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E19">
        <v>1</v>
      </c>
      <c r="J19" s="55"/>
      <c r="S19" s="55">
        <v>1</v>
      </c>
      <c r="U19">
        <v>1</v>
      </c>
      <c r="W19" s="55"/>
      <c r="Y19">
        <v>0.5</v>
      </c>
      <c r="Z19" s="55">
        <v>0.5</v>
      </c>
      <c r="AA19">
        <v>0.5</v>
      </c>
      <c r="AB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1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1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C20">
        <v>1</v>
      </c>
      <c r="D20" s="55"/>
      <c r="E20">
        <v>1</v>
      </c>
      <c r="J20" s="55"/>
      <c r="M20">
        <v>0.25</v>
      </c>
      <c r="N20">
        <v>0.25</v>
      </c>
      <c r="O20">
        <v>0.25</v>
      </c>
      <c r="P20">
        <v>0.25</v>
      </c>
      <c r="S20" s="55"/>
      <c r="T20">
        <v>1</v>
      </c>
      <c r="W20" s="55">
        <v>1</v>
      </c>
      <c r="X20">
        <v>0.5</v>
      </c>
      <c r="Y20">
        <v>0.5</v>
      </c>
      <c r="Z20" s="55"/>
      <c r="AB20">
        <v>0.33</v>
      </c>
      <c r="AC20">
        <v>0.33</v>
      </c>
      <c r="AD20">
        <v>0.33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C21">
        <v>1</v>
      </c>
      <c r="D21" s="55"/>
      <c r="E21">
        <v>1</v>
      </c>
      <c r="J21" s="55"/>
      <c r="P21">
        <v>0.5</v>
      </c>
      <c r="Q21">
        <v>0.5</v>
      </c>
      <c r="S21" s="55"/>
      <c r="V21">
        <v>1</v>
      </c>
      <c r="W21" s="55"/>
      <c r="Z21" s="55">
        <v>1</v>
      </c>
      <c r="AC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83</v>
      </c>
      <c r="C22">
        <v>1</v>
      </c>
      <c r="D22" s="55"/>
      <c r="E22">
        <v>1</v>
      </c>
      <c r="J22" s="55"/>
      <c r="O22">
        <v>0.2</v>
      </c>
      <c r="P22">
        <v>0.2</v>
      </c>
      <c r="Q22">
        <v>0.2</v>
      </c>
      <c r="R22">
        <v>0.2</v>
      </c>
      <c r="S22" s="55">
        <v>0.2</v>
      </c>
      <c r="T22" s="66">
        <v>1</v>
      </c>
      <c r="W22" s="55"/>
      <c r="X22">
        <v>0.5</v>
      </c>
      <c r="Y22">
        <v>0.5</v>
      </c>
      <c r="Z22" s="55"/>
      <c r="AA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1</v>
      </c>
      <c r="BH22">
        <f t="shared" si="27"/>
        <v>1</v>
      </c>
      <c r="BI22">
        <f t="shared" si="28"/>
        <v>0</v>
      </c>
      <c r="BJ22">
        <f t="shared" si="29"/>
        <v>0</v>
      </c>
      <c r="BK22">
        <f t="shared" si="30"/>
        <v>0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1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L23">
        <v>0.25</v>
      </c>
      <c r="M23">
        <v>0.25</v>
      </c>
      <c r="N23">
        <v>0.25</v>
      </c>
      <c r="O23">
        <v>0.25</v>
      </c>
      <c r="S23" s="55"/>
      <c r="T23">
        <v>1</v>
      </c>
      <c r="V23">
        <v>1</v>
      </c>
      <c r="W23" s="55"/>
      <c r="Z23" s="55">
        <v>1</v>
      </c>
      <c r="AB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F24">
        <v>0.5</v>
      </c>
      <c r="G24">
        <v>0.5</v>
      </c>
      <c r="H24">
        <v>0.5</v>
      </c>
      <c r="I24">
        <v>0.5</v>
      </c>
      <c r="J24" s="55">
        <v>0.5</v>
      </c>
      <c r="O24">
        <v>1</v>
      </c>
      <c r="S24" s="55"/>
      <c r="W24" s="55">
        <v>1</v>
      </c>
      <c r="Z24" s="55">
        <v>1</v>
      </c>
      <c r="AD24">
        <v>1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84</v>
      </c>
      <c r="C25">
        <v>1</v>
      </c>
      <c r="D25" s="55"/>
      <c r="F25">
        <v>0.5</v>
      </c>
      <c r="G25">
        <v>0.5</v>
      </c>
      <c r="H25">
        <v>0.5</v>
      </c>
      <c r="I25">
        <v>0.5</v>
      </c>
      <c r="J25" s="55">
        <v>0.5</v>
      </c>
      <c r="M25">
        <v>0.33</v>
      </c>
      <c r="N25">
        <v>0.33</v>
      </c>
      <c r="O25">
        <v>0.33</v>
      </c>
      <c r="S25" s="55"/>
      <c r="V25">
        <v>1</v>
      </c>
      <c r="W25" s="55"/>
      <c r="Y25">
        <v>1</v>
      </c>
      <c r="Z25" s="55"/>
      <c r="AB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0.5</v>
      </c>
      <c r="G26">
        <v>0.5</v>
      </c>
      <c r="H26">
        <v>0.5</v>
      </c>
      <c r="I26">
        <v>0.5</v>
      </c>
      <c r="J26" s="55">
        <v>0.5</v>
      </c>
      <c r="M26">
        <v>0.25</v>
      </c>
      <c r="N26">
        <v>0.25</v>
      </c>
      <c r="O26">
        <v>0.25</v>
      </c>
      <c r="P26">
        <v>0.25</v>
      </c>
      <c r="S26" s="55"/>
      <c r="V26">
        <v>0.5</v>
      </c>
      <c r="W26" s="55">
        <v>0.5</v>
      </c>
      <c r="Z26" s="55">
        <v>1</v>
      </c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F27">
        <v>0.5</v>
      </c>
      <c r="G27">
        <v>0.5</v>
      </c>
      <c r="H27">
        <v>0.5</v>
      </c>
      <c r="I27">
        <v>0.5</v>
      </c>
      <c r="J27" s="55">
        <v>0.5</v>
      </c>
      <c r="S27" s="55">
        <v>1</v>
      </c>
      <c r="W27" s="55">
        <v>1</v>
      </c>
      <c r="Y27">
        <v>1</v>
      </c>
      <c r="Z27" s="55"/>
      <c r="AB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F28">
        <v>0.5</v>
      </c>
      <c r="I28">
        <v>1</v>
      </c>
      <c r="J28" s="55"/>
      <c r="P28">
        <v>0.5</v>
      </c>
      <c r="Q28">
        <v>0.5</v>
      </c>
      <c r="S28" s="55"/>
      <c r="W28" s="55">
        <v>1</v>
      </c>
      <c r="X28">
        <v>0.5</v>
      </c>
      <c r="Y28">
        <v>0.5</v>
      </c>
      <c r="Z28" s="55"/>
      <c r="AC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53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54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16</v>
      </c>
      <c r="AT108" s="7">
        <f t="shared" si="91"/>
        <v>6</v>
      </c>
      <c r="AU108" s="7">
        <f t="shared" si="91"/>
        <v>5</v>
      </c>
      <c r="AV108" s="7">
        <f t="shared" si="91"/>
        <v>4</v>
      </c>
      <c r="AW108" s="7">
        <f t="shared" si="91"/>
        <v>6</v>
      </c>
      <c r="AX108" s="7">
        <f t="shared" si="91"/>
        <v>5</v>
      </c>
      <c r="AY108" s="7">
        <f t="shared" si="91"/>
        <v>0</v>
      </c>
      <c r="AZ108" s="7">
        <f t="shared" si="91"/>
        <v>1</v>
      </c>
      <c r="BA108" s="7">
        <f t="shared" si="91"/>
        <v>5</v>
      </c>
      <c r="BB108" s="7">
        <f t="shared" si="91"/>
        <v>6</v>
      </c>
      <c r="BC108" s="7">
        <f t="shared" si="91"/>
        <v>16</v>
      </c>
      <c r="BD108" s="7">
        <f t="shared" si="91"/>
        <v>14</v>
      </c>
      <c r="BE108" s="7">
        <f t="shared" si="91"/>
        <v>11</v>
      </c>
      <c r="BF108" s="7">
        <f t="shared" si="91"/>
        <v>9</v>
      </c>
      <c r="BG108" s="7">
        <f t="shared" si="91"/>
        <v>7</v>
      </c>
      <c r="BH108" s="7">
        <f t="shared" si="91"/>
        <v>4</v>
      </c>
      <c r="BI108" s="7">
        <f t="shared" si="91"/>
        <v>5</v>
      </c>
      <c r="BJ108" s="7">
        <f t="shared" si="91"/>
        <v>12</v>
      </c>
      <c r="BK108" s="7">
        <f t="shared" si="91"/>
        <v>13</v>
      </c>
      <c r="BL108" s="7">
        <f t="shared" si="91"/>
        <v>4</v>
      </c>
      <c r="BM108" s="7">
        <f t="shared" si="91"/>
        <v>15</v>
      </c>
      <c r="BN108" s="7">
        <f t="shared" si="91"/>
        <v>15</v>
      </c>
      <c r="BO108" s="7">
        <f t="shared" si="91"/>
        <v>2</v>
      </c>
      <c r="BP108" s="7">
        <f t="shared" si="91"/>
        <v>16</v>
      </c>
      <c r="BQ108" s="7">
        <f t="shared" si="91"/>
        <v>10</v>
      </c>
      <c r="BR108" s="7">
        <f t="shared" si="91"/>
        <v>5</v>
      </c>
      <c r="BS108" s="7">
        <f t="shared" si="91"/>
        <v>0</v>
      </c>
      <c r="BT108" s="7">
        <f t="shared" si="91"/>
        <v>2</v>
      </c>
      <c r="BU108" s="7">
        <f t="shared" si="91"/>
        <v>22</v>
      </c>
      <c r="BV108" s="7">
        <f t="shared" si="91"/>
        <v>0</v>
      </c>
      <c r="BW108" s="8" t="s">
        <v>54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55</v>
      </c>
      <c r="C109" s="8"/>
      <c r="D109" s="59">
        <f>SUM(D7:D107)</f>
        <v>0</v>
      </c>
      <c r="E109" s="1">
        <f aca="true" t="shared" si="93" ref="E109:AH109">SUM(E7:E107)</f>
        <v>16</v>
      </c>
      <c r="F109" s="1">
        <f>SUM(F7:F107)</f>
        <v>3</v>
      </c>
      <c r="G109" s="1">
        <f t="shared" si="93"/>
        <v>2.5</v>
      </c>
      <c r="H109" s="1">
        <f t="shared" si="93"/>
        <v>2</v>
      </c>
      <c r="I109" s="1">
        <f t="shared" si="93"/>
        <v>4</v>
      </c>
      <c r="J109" s="59">
        <f t="shared" si="93"/>
        <v>2.5</v>
      </c>
      <c r="K109" s="1">
        <f t="shared" si="93"/>
        <v>0</v>
      </c>
      <c r="L109" s="1">
        <f t="shared" si="93"/>
        <v>0.25</v>
      </c>
      <c r="M109" s="1">
        <f t="shared" si="93"/>
        <v>1.4100000000000001</v>
      </c>
      <c r="N109" s="1">
        <f t="shared" si="93"/>
        <v>1.61</v>
      </c>
      <c r="O109" s="1">
        <f t="shared" si="93"/>
        <v>5.290000000000001</v>
      </c>
      <c r="P109" s="1">
        <f t="shared" si="93"/>
        <v>4.380000000000001</v>
      </c>
      <c r="Q109" s="1">
        <f t="shared" si="93"/>
        <v>3.21</v>
      </c>
      <c r="R109" s="1">
        <f t="shared" si="93"/>
        <v>2.38</v>
      </c>
      <c r="S109" s="59">
        <f t="shared" si="93"/>
        <v>3.43</v>
      </c>
      <c r="T109" s="1">
        <f t="shared" si="93"/>
        <v>4</v>
      </c>
      <c r="U109" s="1">
        <f t="shared" si="93"/>
        <v>2.83</v>
      </c>
      <c r="V109" s="1">
        <f t="shared" si="93"/>
        <v>8.33</v>
      </c>
      <c r="W109" s="59">
        <f t="shared" si="93"/>
        <v>9.83</v>
      </c>
      <c r="X109" s="1">
        <f t="shared" si="93"/>
        <v>1.83</v>
      </c>
      <c r="Y109" s="1">
        <f t="shared" si="93"/>
        <v>9.33</v>
      </c>
      <c r="Z109" s="59">
        <f t="shared" si="93"/>
        <v>10.83</v>
      </c>
      <c r="AA109" s="1">
        <f t="shared" si="93"/>
        <v>1.5</v>
      </c>
      <c r="AB109" s="1">
        <f t="shared" si="93"/>
        <v>12.16</v>
      </c>
      <c r="AC109" s="1">
        <f t="shared" si="93"/>
        <v>5.66</v>
      </c>
      <c r="AD109" s="1">
        <f t="shared" si="93"/>
        <v>2.66</v>
      </c>
      <c r="AE109" s="59">
        <f t="shared" si="93"/>
        <v>0</v>
      </c>
      <c r="AF109" s="1">
        <f t="shared" si="93"/>
        <v>1</v>
      </c>
      <c r="AG109" s="1">
        <f t="shared" si="93"/>
        <v>21</v>
      </c>
      <c r="AH109" s="59">
        <f t="shared" si="93"/>
        <v>0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56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57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58</v>
      </c>
      <c r="AQ111">
        <f>AQ108*7-SUM(BX108:CD108)</f>
        <v>0</v>
      </c>
    </row>
    <row r="112" spans="1:43" ht="12.75">
      <c r="A112" s="7"/>
      <c r="B112" s="7" t="s">
        <v>59</v>
      </c>
      <c r="C112" s="7"/>
      <c r="D112" s="47">
        <f>(D109/AR108)*100</f>
        <v>0</v>
      </c>
      <c r="E112" s="47">
        <f>(E109/BY108)*100</f>
        <v>72.72727272727273</v>
      </c>
      <c r="F112" s="47">
        <f>(F109/BY108)*100</f>
        <v>13.636363636363635</v>
      </c>
      <c r="G112" s="47">
        <f>(G109/BY108)*100</f>
        <v>11.363636363636363</v>
      </c>
      <c r="H112" s="47">
        <f>(H109/BY108)*100</f>
        <v>9.090909090909092</v>
      </c>
      <c r="I112" s="47">
        <f>(I109/BY108)*100</f>
        <v>18.181818181818183</v>
      </c>
      <c r="J112" s="47">
        <f>(J109/BY108)*100</f>
        <v>11.363636363636363</v>
      </c>
      <c r="K112" s="47">
        <f>(K109/BZ108)*100</f>
        <v>0</v>
      </c>
      <c r="L112" s="47">
        <f>(L109/BZ108)*100</f>
        <v>1.1363636363636365</v>
      </c>
      <c r="M112" s="47">
        <f>(M109/BZ108)*100</f>
        <v>6.40909090909091</v>
      </c>
      <c r="N112" s="47">
        <f>(N109/BZ108)*100</f>
        <v>7.318181818181818</v>
      </c>
      <c r="O112" s="47">
        <f>(O109/BZ108)*100</f>
        <v>24.04545454545455</v>
      </c>
      <c r="P112" s="47">
        <f>(P109/BZ108)*100</f>
        <v>19.909090909090914</v>
      </c>
      <c r="Q112" s="47">
        <f>(Q109/BZ108)*100</f>
        <v>14.59090909090909</v>
      </c>
      <c r="R112" s="47">
        <f>(R109/BZ108)*100</f>
        <v>10.818181818181817</v>
      </c>
      <c r="S112" s="47">
        <f>(S109/BZ108)*100</f>
        <v>15.590909090909092</v>
      </c>
      <c r="T112" s="47">
        <f>(T109/CA108)*100</f>
        <v>18.181818181818183</v>
      </c>
      <c r="U112" s="47">
        <f>(U109/CA108)*100</f>
        <v>12.863636363636363</v>
      </c>
      <c r="V112" s="47">
        <f>(V109/CA108)*100</f>
        <v>37.86363636363637</v>
      </c>
      <c r="W112" s="47">
        <f>(W109/CA108)*100</f>
        <v>44.68181818181819</v>
      </c>
      <c r="X112" s="47">
        <f>(X109/CB108)*100</f>
        <v>8.318181818181818</v>
      </c>
      <c r="Y112" s="47">
        <f>(Y109/CB108)*100</f>
        <v>42.40909090909091</v>
      </c>
      <c r="Z112" s="47">
        <f>(Z109/CB108)*100</f>
        <v>49.22727272727273</v>
      </c>
      <c r="AA112" s="47">
        <f>(AA109/CC108)*100</f>
        <v>6.8181818181818175</v>
      </c>
      <c r="AB112" s="47">
        <f>(AB109/CC108)*100</f>
        <v>55.27272727272727</v>
      </c>
      <c r="AC112" s="47">
        <f>(AC109/CC108)*100</f>
        <v>25.727272727272727</v>
      </c>
      <c r="AD112" s="47">
        <f>(AD109/CC108)*100</f>
        <v>12.090909090909092</v>
      </c>
      <c r="AE112" s="47">
        <f>(AE109/CC108)*100</f>
        <v>0</v>
      </c>
      <c r="AF112" s="47">
        <f>(AF109/CD108)*100</f>
        <v>4.545454545454546</v>
      </c>
      <c r="AG112" s="47">
        <f>(AG109/CD108)*100</f>
        <v>95.45454545454545</v>
      </c>
      <c r="AH112" s="47">
        <f>(AH109/CD108)*100</f>
        <v>0</v>
      </c>
      <c r="AP112" t="s">
        <v>60</v>
      </c>
      <c r="AQ112">
        <f>AQ108*7</f>
        <v>154</v>
      </c>
    </row>
    <row r="114" spans="42:43" ht="12.75">
      <c r="AP114" t="s">
        <v>61</v>
      </c>
      <c r="AQ114">
        <f>(AQ110-AQ111)/AQ112</f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2012-05-14T01:24:55Z</dcterms:modified>
  <cp:category/>
  <cp:version/>
  <cp:contentType/>
  <cp:contentStatus/>
</cp:coreProperties>
</file>